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5" i="1" l="1"/>
  <c r="H17" i="1"/>
  <c r="H24" i="1"/>
  <c r="H21" i="1"/>
  <c r="C60" i="1" l="1"/>
  <c r="H28" i="1"/>
  <c r="H20" i="1"/>
  <c r="H48" i="1" l="1"/>
  <c r="H27" i="1"/>
  <c r="H16" i="1"/>
  <c r="H31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<sst xmlns="http://schemas.openxmlformats.org/spreadsheetml/2006/main" count="61" uniqueCount="38">
  <si>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</si>
  <si>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</si>
  <si>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</si>
  <si>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</si>
  <si>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</si>
  <si>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</si>
  <si>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</si>
  <si>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</si>
  <si>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</si>
  <si>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</si>
  <si>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</si>
  <si>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</si>
  <si>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</si>
  <si>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</si>
  <si>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</si>
  <si>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</si>
  <si>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</si>
  <si>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</si>
  <si>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</si>
  <si>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</si>
  <si>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</si>
  <si>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</si>
  <si>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</si>
  <si>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</si>
  <si>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</si>
  <si>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Dana:14.02.2020.</t>
  </si>
  <si>
    <t>Primljena i neutrošena participacija od 14.02.2020.</t>
  </si>
  <si>
    <t>Dana 14.02.2020.godine Dom zdravlja Požarevac je izvršio plaćanje prema dobavljačima:</t>
  </si>
  <si>
    <t>Vega</t>
  </si>
  <si>
    <t>Farmalogist</t>
  </si>
  <si>
    <t>Phoenix Pharma</t>
  </si>
  <si>
    <t>789992/19</t>
  </si>
  <si>
    <t>190786863</t>
  </si>
  <si>
    <t>190786837</t>
  </si>
  <si>
    <t>230105219</t>
  </si>
  <si>
    <t>230093219</t>
  </si>
  <si>
    <t>230104219</t>
  </si>
  <si>
    <t>UKUPNO LEKOVI-DIREKTNA PLAĆANJA-KPP062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</si>
</sst>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7" fillId="0" borderId="1" xfId="1" applyNumberFormat="1" applyFont="1" applyBorder="1"/>
    <xf numFmtId="49" fontId="8" fillId="0" borderId="1" xfId="1" applyNumberFormat="1" applyFont="1" applyBorder="1"/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0"/>
  <sheetViews>
    <sheetView tabSelected="1" topLeftCell="B1" zoomScaleNormal="100" workbookViewId="0">
      <selection activeCell="C64" sqref="C64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25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43875</v>
      </c>
      <c r="H12" s="23">
        <v>8334483.5499999998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43875</v>
      </c>
      <c r="H13" s="3">
        <f>H14+H25-H32-H42</f>
        <v>8690052.9899999984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43875</v>
      </c>
      <c r="H14" s="4">
        <f>H15+H16+H17+H18+H19+H20+H21+H22+H23+H24</f>
        <v>8859537.6499999985</v>
      </c>
      <c r="I14" s="11"/>
      <c r="J14" s="11"/>
      <c r="K14" s="9"/>
      <c r="L14" s="9"/>
      <c r="M14" s="9"/>
      <c r="N14" s="9"/>
      <c r="O14" s="9"/>
    </row>
    <row r="15" spans="2:15" x14ac:dyDescent="0.25">
      <c r="B15" s="33" t="s">
        <v>10</v>
      </c>
      <c r="C15" s="34"/>
      <c r="D15" s="34"/>
      <c r="E15" s="34"/>
      <c r="F15" s="35"/>
      <c r="G15" s="12"/>
      <c r="H15" s="15">
        <v>0</v>
      </c>
      <c r="I15" s="11"/>
      <c r="J15" s="11"/>
      <c r="K15" s="8"/>
    </row>
    <row r="16" spans="2:15" x14ac:dyDescent="0.25">
      <c r="B16" s="33" t="s">
        <v>11</v>
      </c>
      <c r="C16" s="34"/>
      <c r="D16" s="34"/>
      <c r="E16" s="34"/>
      <c r="F16" s="35"/>
      <c r="G16" s="12"/>
      <c r="H16" s="26">
        <f>1090000-1073023.88+1066750</f>
        <v>1083726.1200000001</v>
      </c>
      <c r="I16" s="11"/>
      <c r="J16" s="11"/>
      <c r="K16" s="8"/>
      <c r="L16" s="8"/>
    </row>
    <row r="17" spans="2:13" x14ac:dyDescent="0.25">
      <c r="B17" s="33" t="s">
        <v>12</v>
      </c>
      <c r="C17" s="34"/>
      <c r="D17" s="34"/>
      <c r="E17" s="34"/>
      <c r="F17" s="35"/>
      <c r="G17" s="12"/>
      <c r="H17" s="10">
        <f>112025.54+381108.75+51928.69+187783.53+1830.84+195944.6</f>
        <v>930621.95</v>
      </c>
      <c r="I17" s="11"/>
      <c r="J17" s="11"/>
    </row>
    <row r="18" spans="2:13" x14ac:dyDescent="0.25">
      <c r="B18" s="33" t="s">
        <v>19</v>
      </c>
      <c r="C18" s="34"/>
      <c r="D18" s="34"/>
      <c r="E18" s="34"/>
      <c r="F18" s="35"/>
      <c r="G18" s="12"/>
      <c r="H18" s="10">
        <v>0</v>
      </c>
      <c r="I18" s="11"/>
      <c r="J18" s="11"/>
    </row>
    <row r="19" spans="2:13" x14ac:dyDescent="0.25">
      <c r="B19" s="33" t="s">
        <v>2</v>
      </c>
      <c r="C19" s="34"/>
      <c r="D19" s="34"/>
      <c r="E19" s="34"/>
      <c r="F19" s="35"/>
      <c r="G19" s="12"/>
      <c r="H19" s="10">
        <v>346027.36</v>
      </c>
      <c r="I19" s="11"/>
      <c r="J19" s="11"/>
    </row>
    <row r="20" spans="2:13" x14ac:dyDescent="0.25">
      <c r="B20" s="33" t="s">
        <v>3</v>
      </c>
      <c r="C20" s="34"/>
      <c r="D20" s="34"/>
      <c r="E20" s="34"/>
      <c r="F20" s="35"/>
      <c r="G20" s="12"/>
      <c r="H20" s="10">
        <f>237759.49-28795.17+32806.01-32806.01+2126666.67+552345.45-552345.45+1446680.52+25419.58-25419.58-1279979.39+921614.95</f>
        <v>3423947.0699999994</v>
      </c>
      <c r="I20" s="11"/>
      <c r="J20" s="11"/>
    </row>
    <row r="21" spans="2:13" x14ac:dyDescent="0.25">
      <c r="B21" s="33" t="s">
        <v>13</v>
      </c>
      <c r="C21" s="34"/>
      <c r="D21" s="34"/>
      <c r="E21" s="34"/>
      <c r="F21" s="35"/>
      <c r="G21" s="12"/>
      <c r="H21" s="10">
        <f>2637250-148586.74+412951.41+12529.5+0.09-79963.24-18588.85-7620+16634.71+366375-30758.75+41650-3522-54374+3151.18-1034345.8+366375-8451.12-3568-79963.24+59789.47-3568+1461250-1323281.47</f>
        <v>2581365.1499999994</v>
      </c>
      <c r="I21" s="11"/>
      <c r="J21" s="11"/>
      <c r="K21" s="11"/>
      <c r="L21" s="8"/>
    </row>
    <row r="22" spans="2:13" x14ac:dyDescent="0.25">
      <c r="B22" s="33" t="s">
        <v>14</v>
      </c>
      <c r="C22" s="34"/>
      <c r="D22" s="34"/>
      <c r="E22" s="34"/>
      <c r="F22" s="35"/>
      <c r="G22" s="12"/>
      <c r="H22" s="10">
        <v>0</v>
      </c>
      <c r="I22" s="11"/>
      <c r="J22" s="11"/>
      <c r="K22" s="8"/>
    </row>
    <row r="23" spans="2:13" x14ac:dyDescent="0.25">
      <c r="B23" s="33" t="s">
        <v>15</v>
      </c>
      <c r="C23" s="34"/>
      <c r="D23" s="34"/>
      <c r="E23" s="34"/>
      <c r="F23" s="35"/>
      <c r="G23" s="12"/>
      <c r="H23" s="10">
        <v>0</v>
      </c>
      <c r="I23" s="11"/>
      <c r="J23" s="11"/>
      <c r="K23" s="8"/>
      <c r="L23" s="8"/>
    </row>
    <row r="24" spans="2:13" x14ac:dyDescent="0.25">
      <c r="B24" s="33" t="s">
        <v>26</v>
      </c>
      <c r="C24" s="34"/>
      <c r="D24" s="34"/>
      <c r="E24" s="34"/>
      <c r="F24" s="35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</f>
        <v>493850</v>
      </c>
      <c r="I24" s="11"/>
      <c r="J24" s="11"/>
      <c r="K24" s="8"/>
      <c r="L24" s="8"/>
    </row>
    <row r="25" spans="2:13" x14ac:dyDescent="0.25">
      <c r="B25" s="36" t="s">
        <v>24</v>
      </c>
      <c r="C25" s="37"/>
      <c r="D25" s="37"/>
      <c r="E25" s="37"/>
      <c r="F25" s="38"/>
      <c r="G25" s="16">
        <v>43875</v>
      </c>
      <c r="H25" s="4">
        <f>H26+H27+H28+H29+H30+H31</f>
        <v>761137.29</v>
      </c>
      <c r="I25" s="11"/>
      <c r="J25" s="11"/>
      <c r="K25" s="8"/>
    </row>
    <row r="26" spans="2:13" x14ac:dyDescent="0.25">
      <c r="B26" s="33" t="s">
        <v>10</v>
      </c>
      <c r="C26" s="34"/>
      <c r="D26" s="34"/>
      <c r="E26" s="34"/>
      <c r="F26" s="35"/>
      <c r="G26" s="2"/>
      <c r="H26" s="15">
        <v>0</v>
      </c>
      <c r="I26" s="11"/>
      <c r="J26" s="11"/>
    </row>
    <row r="27" spans="2:13" x14ac:dyDescent="0.25">
      <c r="B27" s="33" t="s">
        <v>11</v>
      </c>
      <c r="C27" s="34"/>
      <c r="D27" s="34"/>
      <c r="E27" s="34"/>
      <c r="F27" s="35"/>
      <c r="G27" s="2"/>
      <c r="H27" s="10">
        <f>140000-131483.89+135083</f>
        <v>143599.10999999999</v>
      </c>
      <c r="I27" s="11"/>
      <c r="J27" s="11"/>
      <c r="K27" s="8"/>
    </row>
    <row r="28" spans="2:13" x14ac:dyDescent="0.25">
      <c r="B28" s="33" t="s">
        <v>13</v>
      </c>
      <c r="C28" s="34"/>
      <c r="D28" s="34"/>
      <c r="E28" s="34"/>
      <c r="F28" s="35"/>
      <c r="G28" s="2"/>
      <c r="H28" s="10">
        <f>1758775.38-1036974.4+179666.67-200000-157432+359333.33-117850+9240-1200+359333.34-66400-52080-19092-481463.9-462769.9+111603+136666.66+136666.67-60000+189333.33</f>
        <v>585356.18000000005</v>
      </c>
      <c r="I28" s="11"/>
      <c r="J28" s="11"/>
      <c r="K28" s="8"/>
      <c r="L28" s="8"/>
      <c r="M28" s="8"/>
    </row>
    <row r="29" spans="2:13" x14ac:dyDescent="0.25">
      <c r="B29" s="33" t="s">
        <v>14</v>
      </c>
      <c r="C29" s="34"/>
      <c r="D29" s="34"/>
      <c r="E29" s="34"/>
      <c r="F29" s="35"/>
      <c r="G29" s="2"/>
      <c r="H29" s="10">
        <v>0</v>
      </c>
      <c r="I29" s="11"/>
      <c r="J29" s="11"/>
    </row>
    <row r="30" spans="2:13" x14ac:dyDescent="0.25">
      <c r="B30" s="33" t="s">
        <v>15</v>
      </c>
      <c r="C30" s="34"/>
      <c r="D30" s="34"/>
      <c r="E30" s="34"/>
      <c r="F30" s="35"/>
      <c r="G30" s="2"/>
      <c r="H30" s="10">
        <v>0</v>
      </c>
      <c r="I30" s="11"/>
      <c r="J30" s="11"/>
    </row>
    <row r="31" spans="2:13" x14ac:dyDescent="0.25">
      <c r="B31" s="33" t="s">
        <v>26</v>
      </c>
      <c r="C31" s="34"/>
      <c r="D31" s="34"/>
      <c r="E31" s="34"/>
      <c r="F31" s="35"/>
      <c r="G31" s="2"/>
      <c r="H31" s="10">
        <f>10141+10865+11176</f>
        <v>32182</v>
      </c>
      <c r="I31" s="11"/>
      <c r="J31" s="11"/>
    </row>
    <row r="32" spans="2:13" x14ac:dyDescent="0.25">
      <c r="B32" s="49" t="s">
        <v>16</v>
      </c>
      <c r="C32" s="50"/>
      <c r="D32" s="50"/>
      <c r="E32" s="50"/>
      <c r="F32" s="51"/>
      <c r="G32" s="17">
        <v>43875</v>
      </c>
      <c r="H32" s="5">
        <f>SUM(H33:H41)</f>
        <v>930621.95</v>
      </c>
      <c r="I32" s="11"/>
      <c r="J32" s="11"/>
    </row>
    <row r="33" spans="2:12" x14ac:dyDescent="0.25">
      <c r="B33" s="33" t="s">
        <v>10</v>
      </c>
      <c r="C33" s="34"/>
      <c r="D33" s="34"/>
      <c r="E33" s="34"/>
      <c r="F33" s="35"/>
      <c r="G33" s="13"/>
      <c r="H33" s="15">
        <v>0</v>
      </c>
      <c r="I33" s="11"/>
      <c r="J33" s="11"/>
    </row>
    <row r="34" spans="2:12" x14ac:dyDescent="0.25">
      <c r="B34" s="33" t="s">
        <v>11</v>
      </c>
      <c r="C34" s="34"/>
      <c r="D34" s="34"/>
      <c r="E34" s="34"/>
      <c r="F34" s="35"/>
      <c r="G34" s="13"/>
      <c r="H34" s="3">
        <v>0</v>
      </c>
      <c r="I34" s="11"/>
      <c r="J34" s="11"/>
    </row>
    <row r="35" spans="2:12" x14ac:dyDescent="0.25">
      <c r="B35" s="33" t="s">
        <v>12</v>
      </c>
      <c r="C35" s="34"/>
      <c r="D35" s="34"/>
      <c r="E35" s="34"/>
      <c r="F35" s="35"/>
      <c r="G35" s="13"/>
      <c r="H35" s="10">
        <f>112025.54+381108.75+51928.69+187783.53+1830.84+195944.6</f>
        <v>930621.95</v>
      </c>
      <c r="I35" s="11"/>
      <c r="J35" s="11"/>
    </row>
    <row r="36" spans="2:12" x14ac:dyDescent="0.25">
      <c r="B36" s="33" t="s">
        <v>19</v>
      </c>
      <c r="C36" s="34"/>
      <c r="D36" s="34"/>
      <c r="E36" s="34"/>
      <c r="F36" s="35"/>
      <c r="G36" s="13"/>
      <c r="H36" s="10">
        <v>0</v>
      </c>
      <c r="I36" s="11"/>
      <c r="J36" s="11"/>
    </row>
    <row r="37" spans="2:12" x14ac:dyDescent="0.25">
      <c r="B37" s="33" t="s">
        <v>2</v>
      </c>
      <c r="C37" s="34"/>
      <c r="D37" s="34"/>
      <c r="E37" s="34"/>
      <c r="F37" s="35"/>
      <c r="G37" s="13"/>
      <c r="H37" s="10">
        <v>0</v>
      </c>
      <c r="I37" s="11"/>
      <c r="J37" s="11"/>
    </row>
    <row r="38" spans="2:12" x14ac:dyDescent="0.25">
      <c r="B38" s="33" t="s">
        <v>3</v>
      </c>
      <c r="C38" s="34"/>
      <c r="D38" s="34"/>
      <c r="E38" s="34"/>
      <c r="F38" s="35"/>
      <c r="G38" s="13"/>
      <c r="H38" s="10">
        <v>0</v>
      </c>
      <c r="I38" s="11"/>
      <c r="J38" s="11"/>
    </row>
    <row r="39" spans="2:12" x14ac:dyDescent="0.25">
      <c r="B39" s="33" t="s">
        <v>13</v>
      </c>
      <c r="C39" s="34"/>
      <c r="D39" s="34"/>
      <c r="E39" s="34"/>
      <c r="F39" s="35"/>
      <c r="G39" s="13"/>
      <c r="H39" s="10">
        <v>0</v>
      </c>
      <c r="I39" s="11"/>
      <c r="J39" s="11"/>
    </row>
    <row r="40" spans="2:12" x14ac:dyDescent="0.25">
      <c r="B40" s="33" t="s">
        <v>14</v>
      </c>
      <c r="C40" s="34"/>
      <c r="D40" s="34"/>
      <c r="E40" s="34"/>
      <c r="F40" s="35"/>
      <c r="G40" s="13"/>
      <c r="H40" s="10">
        <v>0</v>
      </c>
      <c r="I40" s="11"/>
      <c r="J40" s="11"/>
    </row>
    <row r="41" spans="2:12" x14ac:dyDescent="0.25">
      <c r="B41" s="33" t="s">
        <v>15</v>
      </c>
      <c r="C41" s="34"/>
      <c r="D41" s="34"/>
      <c r="E41" s="34"/>
      <c r="F41" s="35"/>
      <c r="G41" s="13"/>
      <c r="H41" s="10">
        <v>0</v>
      </c>
      <c r="I41" s="11"/>
      <c r="J41" s="11"/>
    </row>
    <row r="42" spans="2:12" x14ac:dyDescent="0.25">
      <c r="B42" s="49" t="s">
        <v>21</v>
      </c>
      <c r="C42" s="50"/>
      <c r="D42" s="50"/>
      <c r="E42" s="50"/>
      <c r="F42" s="51"/>
      <c r="G42" s="17">
        <v>43875</v>
      </c>
      <c r="H42" s="5">
        <f>SUM(H43:H47)</f>
        <v>0</v>
      </c>
      <c r="I42" s="11"/>
      <c r="J42" s="11"/>
    </row>
    <row r="43" spans="2:12" x14ac:dyDescent="0.25">
      <c r="B43" s="33" t="s">
        <v>10</v>
      </c>
      <c r="C43" s="34"/>
      <c r="D43" s="34"/>
      <c r="E43" s="34"/>
      <c r="F43" s="35"/>
      <c r="G43" s="2"/>
      <c r="H43" s="15">
        <v>0</v>
      </c>
      <c r="I43" s="11"/>
      <c r="J43" s="11"/>
    </row>
    <row r="44" spans="2:12" x14ac:dyDescent="0.25">
      <c r="B44" s="33" t="s">
        <v>11</v>
      </c>
      <c r="C44" s="34"/>
      <c r="D44" s="34"/>
      <c r="E44" s="34"/>
      <c r="F44" s="35"/>
      <c r="G44" s="2"/>
      <c r="H44" s="3">
        <v>0</v>
      </c>
      <c r="I44" s="11"/>
      <c r="J44" s="11"/>
    </row>
    <row r="45" spans="2:12" x14ac:dyDescent="0.25">
      <c r="B45" s="33" t="s">
        <v>13</v>
      </c>
      <c r="C45" s="34"/>
      <c r="D45" s="34"/>
      <c r="E45" s="34"/>
      <c r="F45" s="35"/>
      <c r="G45" s="2"/>
      <c r="H45" s="3">
        <v>0</v>
      </c>
      <c r="I45" s="11"/>
      <c r="J45" s="11"/>
    </row>
    <row r="46" spans="2:12" x14ac:dyDescent="0.25">
      <c r="B46" s="33" t="s">
        <v>14</v>
      </c>
      <c r="C46" s="34"/>
      <c r="D46" s="34"/>
      <c r="E46" s="34"/>
      <c r="F46" s="35"/>
      <c r="G46" s="2"/>
      <c r="H46" s="3">
        <v>0</v>
      </c>
      <c r="I46" s="11"/>
      <c r="J46" s="11"/>
    </row>
    <row r="47" spans="2:12" x14ac:dyDescent="0.25">
      <c r="B47" s="33" t="s">
        <v>15</v>
      </c>
      <c r="C47" s="34"/>
      <c r="D47" s="34"/>
      <c r="E47" s="34"/>
      <c r="F47" s="35"/>
      <c r="G47" s="2"/>
      <c r="H47" s="3">
        <v>0</v>
      </c>
      <c r="I47" s="11"/>
      <c r="J47" s="11"/>
    </row>
    <row r="48" spans="2:12" x14ac:dyDescent="0.25">
      <c r="B48" s="55" t="s">
        <v>18</v>
      </c>
      <c r="C48" s="56"/>
      <c r="D48" s="56"/>
      <c r="E48" s="56"/>
      <c r="F48" s="57"/>
      <c r="G48" s="18">
        <v>43875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</f>
        <v>5457.9200000001292</v>
      </c>
      <c r="I48" s="11"/>
      <c r="L48" s="8"/>
    </row>
    <row r="49" spans="2:11" x14ac:dyDescent="0.25">
      <c r="B49" s="33" t="s">
        <v>17</v>
      </c>
      <c r="C49" s="34"/>
      <c r="D49" s="34"/>
      <c r="E49" s="34"/>
      <c r="F49" s="35"/>
      <c r="G49" s="2"/>
      <c r="H49" s="3">
        <v>0</v>
      </c>
      <c r="I49" s="11"/>
      <c r="J49" s="11"/>
    </row>
    <row r="50" spans="2:11" x14ac:dyDescent="0.25">
      <c r="B50" s="52" t="s">
        <v>4</v>
      </c>
      <c r="C50" s="53"/>
      <c r="D50" s="53"/>
      <c r="E50" s="53"/>
      <c r="F50" s="54"/>
      <c r="G50" s="2"/>
      <c r="H50" s="7">
        <f>H14+H25-H32-H42+H48-H49</f>
        <v>8695510.9099999983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7" t="s">
        <v>28</v>
      </c>
      <c r="C54" s="28">
        <v>112025.54</v>
      </c>
      <c r="D54" s="29" t="s">
        <v>31</v>
      </c>
    </row>
    <row r="55" spans="2:11" x14ac:dyDescent="0.25">
      <c r="B55" s="27" t="s">
        <v>29</v>
      </c>
      <c r="C55" s="28">
        <v>381108.75</v>
      </c>
      <c r="D55" s="29" t="s">
        <v>32</v>
      </c>
    </row>
    <row r="56" spans="2:11" x14ac:dyDescent="0.25">
      <c r="B56" s="27" t="s">
        <v>29</v>
      </c>
      <c r="C56" s="28">
        <v>51928.69</v>
      </c>
      <c r="D56" s="29" t="s">
        <v>33</v>
      </c>
    </row>
    <row r="57" spans="2:11" x14ac:dyDescent="0.25">
      <c r="B57" s="27" t="s">
        <v>30</v>
      </c>
      <c r="C57" s="28">
        <v>187783.53</v>
      </c>
      <c r="D57" s="29" t="s">
        <v>36</v>
      </c>
    </row>
    <row r="58" spans="2:11" x14ac:dyDescent="0.25">
      <c r="B58" s="27" t="s">
        <v>30</v>
      </c>
      <c r="C58" s="28">
        <v>1830.84</v>
      </c>
      <c r="D58" s="29" t="s">
        <v>34</v>
      </c>
    </row>
    <row r="59" spans="2:11" x14ac:dyDescent="0.25">
      <c r="B59" s="27" t="s">
        <v>30</v>
      </c>
      <c r="C59" s="28">
        <v>195944.6</v>
      </c>
      <c r="D59" s="29" t="s">
        <v>35</v>
      </c>
    </row>
    <row r="60" spans="2:11" x14ac:dyDescent="0.25">
      <c r="B60" s="32" t="s">
        <v>37</v>
      </c>
      <c r="C60" s="30">
        <f>SUM(C54:C59)</f>
        <v>930621.95</v>
      </c>
      <c r="D60" s="31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C2:G2"/>
    <mergeCell ref="B4:D4"/>
    <mergeCell ref="B5:D5"/>
    <mergeCell ref="B6:D6"/>
    <mergeCell ref="B8:H8"/>
    <mergeCell ref="B17:F17"/>
    <mergeCell ref="K11:O11"/>
    <mergeCell ref="B13:F13"/>
    <mergeCell ref="B12:F12"/>
    <mergeCell ref="B14:F14"/>
    <mergeCell ref="B11:F11"/>
    <mergeCell ref="B16:F16"/>
    <mergeCell ref="B15:F15"/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2020-02-18T06:45:38Z</dcterms:modified>
</cp:coreProperties>
</file>